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4"/>
  </bookViews>
  <sheets>
    <sheet name="2월" sheetId="2" r:id="rId1"/>
    <sheet name="3월" sheetId="3" r:id="rId2"/>
    <sheet name="4월" sheetId="4" r:id="rId3"/>
    <sheet name="5월" sheetId="5" r:id="rId4"/>
    <sheet name="6월" sheetId="6" r:id="rId5"/>
  </sheets>
  <calcPr calcId="124519"/>
</workbook>
</file>

<file path=xl/calcChain.xml><?xml version="1.0" encoding="utf-8"?>
<calcChain xmlns="http://schemas.openxmlformats.org/spreadsheetml/2006/main">
  <c r="C17" i="6"/>
  <c r="E17" s="1"/>
  <c r="C16"/>
  <c r="E16" s="1"/>
  <c r="E15"/>
  <c r="F15" s="1"/>
  <c r="C15"/>
  <c r="C14"/>
  <c r="C13"/>
  <c r="E13" s="1"/>
  <c r="C12"/>
  <c r="E12" s="1"/>
  <c r="E11"/>
  <c r="F11" s="1"/>
  <c r="C11"/>
  <c r="C10" s="1"/>
  <c r="E10" s="1"/>
  <c r="F10" s="1"/>
  <c r="C9"/>
  <c r="E9" s="1"/>
  <c r="C8"/>
  <c r="E8" s="1"/>
  <c r="D17" l="1"/>
  <c r="F17"/>
  <c r="D9"/>
  <c r="F9"/>
  <c r="D13"/>
  <c r="G13" s="1"/>
  <c r="F13"/>
  <c r="F16"/>
  <c r="D16" s="1"/>
  <c r="G16" s="1"/>
  <c r="F8"/>
  <c r="D8" s="1"/>
  <c r="F12"/>
  <c r="D12" s="1"/>
  <c r="G12" s="1"/>
  <c r="G9"/>
  <c r="G17"/>
  <c r="D11"/>
  <c r="E14"/>
  <c r="D15"/>
  <c r="G15" s="1"/>
  <c r="C7"/>
  <c r="G11"/>
  <c r="D7" l="1"/>
  <c r="D6" s="1"/>
  <c r="G8"/>
  <c r="G7" s="1"/>
  <c r="G6" s="1"/>
  <c r="D14"/>
  <c r="G14" s="1"/>
  <c r="F14"/>
  <c r="C6"/>
  <c r="E7"/>
  <c r="G10"/>
  <c r="D10"/>
  <c r="F7" l="1"/>
  <c r="F6" s="1"/>
  <c r="E6"/>
  <c r="C13" i="5" l="1"/>
  <c r="C15"/>
  <c r="E15" s="1"/>
  <c r="C14"/>
  <c r="E14" s="1"/>
  <c r="F14" s="1"/>
  <c r="C17"/>
  <c r="E17" s="1"/>
  <c r="E16"/>
  <c r="F16" s="1"/>
  <c r="C16"/>
  <c r="E13"/>
  <c r="C12"/>
  <c r="E12" s="1"/>
  <c r="C11"/>
  <c r="E11" s="1"/>
  <c r="C9"/>
  <c r="C8"/>
  <c r="E8" s="1"/>
  <c r="E15" i="4"/>
  <c r="C15"/>
  <c r="F14"/>
  <c r="E14"/>
  <c r="C14"/>
  <c r="C13"/>
  <c r="E13" s="1"/>
  <c r="C12"/>
  <c r="E11"/>
  <c r="C11"/>
  <c r="C10" s="1"/>
  <c r="E10" s="1"/>
  <c r="F10" s="1"/>
  <c r="C9"/>
  <c r="C8"/>
  <c r="C15" i="3"/>
  <c r="E15" s="1"/>
  <c r="C14"/>
  <c r="E14" s="1"/>
  <c r="C13"/>
  <c r="E13" s="1"/>
  <c r="F13" s="1"/>
  <c r="C12"/>
  <c r="E12" s="1"/>
  <c r="C11"/>
  <c r="E11" s="1"/>
  <c r="C9"/>
  <c r="E9" s="1"/>
  <c r="F9" s="1"/>
  <c r="C8"/>
  <c r="C15" i="2"/>
  <c r="E15" s="1"/>
  <c r="E14"/>
  <c r="F14" s="1"/>
  <c r="C14"/>
  <c r="C13"/>
  <c r="C12"/>
  <c r="E12" s="1"/>
  <c r="C11"/>
  <c r="C10" s="1"/>
  <c r="E10" s="1"/>
  <c r="F10" s="1"/>
  <c r="C9"/>
  <c r="C8"/>
  <c r="E8" s="1"/>
  <c r="D13" i="5" l="1"/>
  <c r="F13"/>
  <c r="F15"/>
  <c r="D15" s="1"/>
  <c r="G15" s="1"/>
  <c r="D14"/>
  <c r="G14" s="1"/>
  <c r="E9"/>
  <c r="D12"/>
  <c r="F12"/>
  <c r="F8"/>
  <c r="D8" s="1"/>
  <c r="F11"/>
  <c r="D11" s="1"/>
  <c r="D17"/>
  <c r="G17" s="1"/>
  <c r="F17"/>
  <c r="G13"/>
  <c r="G12"/>
  <c r="C7"/>
  <c r="D16"/>
  <c r="G16" s="1"/>
  <c r="C10"/>
  <c r="E10" s="1"/>
  <c r="F10" s="1"/>
  <c r="D14" i="4"/>
  <c r="G14" s="1"/>
  <c r="F13"/>
  <c r="D13" s="1"/>
  <c r="G13" s="1"/>
  <c r="D15"/>
  <c r="G15" s="1"/>
  <c r="C7"/>
  <c r="E9"/>
  <c r="E8"/>
  <c r="F11"/>
  <c r="D11" s="1"/>
  <c r="E12"/>
  <c r="F15"/>
  <c r="D12" i="3"/>
  <c r="G12" s="1"/>
  <c r="F12"/>
  <c r="C7"/>
  <c r="E7" s="1"/>
  <c r="F7" s="1"/>
  <c r="E8"/>
  <c r="F14"/>
  <c r="D14" s="1"/>
  <c r="G14" s="1"/>
  <c r="F15"/>
  <c r="D15" s="1"/>
  <c r="G15" s="1"/>
  <c r="F11"/>
  <c r="D11" s="1"/>
  <c r="D10" s="1"/>
  <c r="D9"/>
  <c r="G9" s="1"/>
  <c r="C10"/>
  <c r="E10" s="1"/>
  <c r="F10" s="1"/>
  <c r="D13"/>
  <c r="G13" s="1"/>
  <c r="E11" i="2"/>
  <c r="F11" s="1"/>
  <c r="D11" s="1"/>
  <c r="F8"/>
  <c r="D8" s="1"/>
  <c r="D12"/>
  <c r="D10" s="1"/>
  <c r="F12"/>
  <c r="F15"/>
  <c r="D15" s="1"/>
  <c r="G15" s="1"/>
  <c r="G14"/>
  <c r="C7"/>
  <c r="E13"/>
  <c r="E9"/>
  <c r="G11"/>
  <c r="D14"/>
  <c r="D9" i="5" l="1"/>
  <c r="G9" s="1"/>
  <c r="F9"/>
  <c r="G8"/>
  <c r="D10"/>
  <c r="G11"/>
  <c r="G10" s="1"/>
  <c r="E7"/>
  <c r="C6"/>
  <c r="G11" i="4"/>
  <c r="C6"/>
  <c r="E7"/>
  <c r="F12"/>
  <c r="D12" s="1"/>
  <c r="F9"/>
  <c r="D9" s="1"/>
  <c r="G9" s="1"/>
  <c r="D8"/>
  <c r="F8"/>
  <c r="C6" i="3"/>
  <c r="F8"/>
  <c r="D8" s="1"/>
  <c r="G11"/>
  <c r="G10" s="1"/>
  <c r="E6"/>
  <c r="F6"/>
  <c r="G12" i="2"/>
  <c r="G8"/>
  <c r="F9"/>
  <c r="D9" s="1"/>
  <c r="G9" s="1"/>
  <c r="E7"/>
  <c r="C6"/>
  <c r="F13"/>
  <c r="D13" s="1"/>
  <c r="G13" s="1"/>
  <c r="G10"/>
  <c r="D7" i="5" l="1"/>
  <c r="D6" s="1"/>
  <c r="G7"/>
  <c r="G6" s="1"/>
  <c r="F7"/>
  <c r="F6" s="1"/>
  <c r="E6"/>
  <c r="G12" i="4"/>
  <c r="D10"/>
  <c r="E6"/>
  <c r="F7"/>
  <c r="F6" s="1"/>
  <c r="D7"/>
  <c r="D6" s="1"/>
  <c r="G8"/>
  <c r="G7" s="1"/>
  <c r="G10"/>
  <c r="D7" i="3"/>
  <c r="D6" s="1"/>
  <c r="G8"/>
  <c r="G7" s="1"/>
  <c r="G6" s="1"/>
  <c r="F7" i="2"/>
  <c r="F6" s="1"/>
  <c r="E6"/>
  <c r="D7"/>
  <c r="D6" s="1"/>
  <c r="G7"/>
  <c r="G6" s="1"/>
  <c r="G6" i="4" l="1"/>
</calcChain>
</file>

<file path=xl/sharedStrings.xml><?xml version="1.0" encoding="utf-8"?>
<sst xmlns="http://schemas.openxmlformats.org/spreadsheetml/2006/main" count="255" uniqueCount="100">
  <si>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</si>
  <si>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</si>
  <si>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</si>
  <si>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</si>
  <si>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</si>
  <si>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</si>
  <si>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</si>
  <si>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</si>
  <si>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</si>
  <si>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</si>
  <si>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</si>
  <si>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</si>
  <si>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</si>
  <si>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</si>
  <si>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</si>
  <si>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</si>
  <si>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</si>
  <si>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</si>
  <si>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</si>
  <si>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</si>
  <si>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</si>
  <si>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웰빙댄스교실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</si>
  <si>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</si>
  <si>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</si>
  <si>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</si>
  <si>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</si>
  <si>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</si>
  <si>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2월 프로그램운영 강사수당 지급내역</t>
    <phoneticPr fontId="3" type="noConversion"/>
  </si>
  <si>
    <t>5,12,26</t>
    <phoneticPr fontId="3" type="noConversion"/>
  </si>
  <si>
    <t>2,5,9,12,16,23,26</t>
    <phoneticPr fontId="3" type="noConversion"/>
  </si>
  <si>
    <t>2,9,16,23</t>
    <phoneticPr fontId="3" type="noConversion"/>
  </si>
  <si>
    <t>6,13,27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</si>
  <si>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</si>
  <si>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</si>
  <si>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시티은행
430-01292-***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</si>
  <si>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</si>
  <si>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</si>
  <si>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허*숙</t>
    <phoneticPr fontId="3" type="noConversion"/>
  </si>
  <si>
    <t>남*란</t>
    <phoneticPr fontId="3" type="noConversion"/>
  </si>
  <si>
    <t>박*수</t>
    <phoneticPr fontId="3" type="noConversion"/>
  </si>
  <si>
    <t>김*의</t>
    <phoneticPr fontId="3" type="noConversion"/>
  </si>
  <si>
    <t>박*숙</t>
    <phoneticPr fontId="3" type="noConversion"/>
  </si>
  <si>
    <t>2015년도 3월 프로그램운영 강사수당 지급내역</t>
    <phoneticPr fontId="3" type="noConversion"/>
  </si>
  <si>
    <t>5,12,19,26</t>
    <phoneticPr fontId="3" type="noConversion"/>
  </si>
  <si>
    <t>2,4,6,9,11,13,16,18,20,23,25,27,30</t>
    <phoneticPr fontId="3" type="noConversion"/>
  </si>
  <si>
    <t>3,5,10,12,17,19,24,26,31</t>
    <phoneticPr fontId="3" type="noConversion"/>
  </si>
  <si>
    <t>6,13,20,27</t>
    <phoneticPr fontId="3" type="noConversion"/>
  </si>
  <si>
    <t>2015년도 4월 프로그램운영 강사수당 지급내역</t>
    <phoneticPr fontId="3" type="noConversion"/>
  </si>
  <si>
    <t>2,9,16,23,30</t>
    <phoneticPr fontId="3" type="noConversion"/>
  </si>
  <si>
    <t>1,3,6,8,10,13,15,17,20,22,24,27,29</t>
    <phoneticPr fontId="3" type="noConversion"/>
  </si>
  <si>
    <t>박*아</t>
    <phoneticPr fontId="3" type="noConversion"/>
  </si>
  <si>
    <t>신한은행
010-8683-****</t>
    <phoneticPr fontId="3" type="noConversion"/>
  </si>
  <si>
    <t>2,7,9,14,16,21,23,28,30</t>
    <phoneticPr fontId="3" type="noConversion"/>
  </si>
  <si>
    <t>2,9,16,23,30</t>
    <phoneticPr fontId="3" type="noConversion"/>
  </si>
  <si>
    <t>3,10,17,24</t>
    <phoneticPr fontId="3" type="noConversion"/>
  </si>
  <si>
    <t>2015년도 5월 프로그램운영 강사수당 지급내역</t>
    <phoneticPr fontId="3" type="noConversion"/>
  </si>
  <si>
    <t>6,13,14,20,21,27,28</t>
    <phoneticPr fontId="3" type="noConversion"/>
  </si>
  <si>
    <t>1,4,6,8,11,13,15,18,20,22,27,29</t>
    <phoneticPr fontId="3" type="noConversion"/>
  </si>
  <si>
    <t>12,14,19,21,26,28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</si>
  <si>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</si>
  <si>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</si>
  <si>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웰빙댄스교실
(중급반)</t>
    <phoneticPr fontId="3" type="noConversion"/>
  </si>
  <si>
    <t>7,14,21,28</t>
    <phoneticPr fontId="3" type="noConversion"/>
  </si>
  <si>
    <t>1,8,15,22,29</t>
    <phoneticPr fontId="3" type="noConversion"/>
  </si>
  <si>
    <t>2015년도 6월 프로그램운영 강사수당 지급내역</t>
    <phoneticPr fontId="3" type="noConversion"/>
  </si>
  <si>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</si>
  <si>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</si>
  <si>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</si>
  <si>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</si>
  <si>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</si>
  <si>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</si>
  <si>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</si>
  <si>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</si>
  <si>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</si>
  <si>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</si>
  <si>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</si>
  <si>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</si>
  <si>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</si>
  <si>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</si>
  <si>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</si>
  <si>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</si>
  <si>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</si>
  <si>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3,4,10,11,17,18,24,25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</si>
  <si>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</si>
  <si>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</si>
  <si>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</si>
  <si>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1,3,5,8,10,12,15,17,19,22,24,26,29</t>
    <phoneticPr fontId="3" type="noConversion"/>
  </si>
  <si>
    <t>요가교실(2부)</t>
    <phoneticPr fontId="3" type="noConversion"/>
  </si>
  <si>
    <t>1,4,6,8,11,13,15,18,20,22,27,29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</si>
  <si>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</si>
  <si>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</si>
  <si>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2,4,9,11,16,18,23,25,30</t>
    <phoneticPr fontId="3" type="noConversion"/>
  </si>
  <si>
    <t>웰빙댄스교실
(중급반)</t>
    <phoneticPr fontId="3" type="noConversion"/>
  </si>
  <si>
    <t>풍물교실</t>
    <phoneticPr fontId="3" type="noConversion"/>
  </si>
  <si>
    <t>4,11,18,25</t>
    <phoneticPr fontId="3" type="noConversion"/>
  </si>
  <si>
    <t>노래교실</t>
    <phoneticPr fontId="3" type="noConversion"/>
  </si>
  <si>
    <t>5,12,19,26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</si>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</sst>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41" fontId="7" fillId="5" borderId="22" xfId="1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1" xfId="2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41" fontId="7" fillId="5" borderId="8" xfId="1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4583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</v>
      </c>
      <c r="B3" s="63" t="s">
        <v>2</v>
      </c>
      <c r="C3" s="63" t="s">
        <v>3</v>
      </c>
      <c r="D3" s="63"/>
      <c r="E3" s="63"/>
      <c r="F3" s="63"/>
      <c r="G3" s="63"/>
      <c r="H3" s="66" t="s">
        <v>4</v>
      </c>
      <c r="I3" s="63" t="s">
        <v>5</v>
      </c>
      <c r="J3" s="63" t="s">
        <v>6</v>
      </c>
      <c r="K3" s="67" t="s">
        <v>7</v>
      </c>
    </row>
    <row r="4" spans="1:12" ht="21" customHeight="1">
      <c r="A4" s="61"/>
      <c r="B4" s="64"/>
      <c r="C4" s="64" t="s">
        <v>8</v>
      </c>
      <c r="D4" s="70" t="s">
        <v>9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</v>
      </c>
      <c r="E5" s="4" t="s">
        <v>12</v>
      </c>
      <c r="F5" s="4" t="s">
        <v>13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SUM(C7+C10+C13+C14+C15)</f>
        <v>1025000</v>
      </c>
      <c r="D6" s="7">
        <f>SUM(D7+D10+D13+D14+D15)</f>
        <v>33825</v>
      </c>
      <c r="E6" s="7">
        <f>SUM(E7+E10+E13+E14+E15)</f>
        <v>30750</v>
      </c>
      <c r="F6" s="7">
        <f>SUM(F7+F10+F13+F14+F15)</f>
        <v>3075</v>
      </c>
      <c r="G6" s="7">
        <f>SUM(G7+G10+G13+G14+G15)</f>
        <v>991175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150000</v>
      </c>
      <c r="D7" s="13">
        <f>SUM(D8:D9)</f>
        <v>4950</v>
      </c>
      <c r="E7" s="13">
        <f t="shared" ref="E7:E15" si="0">C7*3%</f>
        <v>4500</v>
      </c>
      <c r="F7" s="13">
        <f t="shared" ref="F7:F15" si="1">E7*10%</f>
        <v>450</v>
      </c>
      <c r="G7" s="12">
        <f>SUM(G8:G9)</f>
        <v>145050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75000</v>
      </c>
      <c r="D8" s="21">
        <f>E8+F8</f>
        <v>2475</v>
      </c>
      <c r="E8" s="21">
        <f t="shared" si="0"/>
        <v>2250</v>
      </c>
      <c r="F8" s="21">
        <f t="shared" si="1"/>
        <v>225</v>
      </c>
      <c r="G8" s="20">
        <f>C8-D8</f>
        <v>72525</v>
      </c>
      <c r="H8" s="22">
        <v>3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75000</v>
      </c>
      <c r="D9" s="30">
        <f>E9+F9</f>
        <v>2475</v>
      </c>
      <c r="E9" s="30">
        <f t="shared" si="0"/>
        <v>2250</v>
      </c>
      <c r="F9" s="30">
        <f t="shared" si="1"/>
        <v>225</v>
      </c>
      <c r="G9" s="29">
        <f>C9-D9</f>
        <v>72525</v>
      </c>
      <c r="H9" s="22">
        <v>3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350000</v>
      </c>
      <c r="D10" s="13">
        <f>SUM(D11:D12)</f>
        <v>11550</v>
      </c>
      <c r="E10" s="13">
        <f t="shared" si="0"/>
        <v>10500</v>
      </c>
      <c r="F10" s="13">
        <f t="shared" si="1"/>
        <v>1050</v>
      </c>
      <c r="G10" s="12">
        <f>SUM(G11:G12)</f>
        <v>338450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175000</v>
      </c>
      <c r="D11" s="21">
        <f>E11+F11</f>
        <v>5775</v>
      </c>
      <c r="E11" s="21">
        <f t="shared" si="0"/>
        <v>5250</v>
      </c>
      <c r="F11" s="21">
        <f t="shared" si="1"/>
        <v>525</v>
      </c>
      <c r="G11" s="20">
        <f>C11-D11</f>
        <v>169225</v>
      </c>
      <c r="H11" s="22">
        <v>7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175000</v>
      </c>
      <c r="D12" s="30">
        <f>E12+F12</f>
        <v>5775</v>
      </c>
      <c r="E12" s="30">
        <f t="shared" si="0"/>
        <v>5250</v>
      </c>
      <c r="F12" s="30">
        <f t="shared" si="1"/>
        <v>525</v>
      </c>
      <c r="G12" s="29">
        <f>C12-D12</f>
        <v>169225</v>
      </c>
      <c r="H12" s="22">
        <v>7</v>
      </c>
      <c r="I12" s="23" t="s">
        <v>29</v>
      </c>
      <c r="J12" s="24"/>
      <c r="K12" s="25"/>
      <c r="L12" s="26"/>
    </row>
    <row r="13" spans="1:12" ht="41.25" customHeight="1">
      <c r="A13" s="31" t="s">
        <v>21</v>
      </c>
      <c r="B13" s="32" t="s">
        <v>39</v>
      </c>
      <c r="C13" s="12">
        <f>H13*25000</f>
        <v>175000</v>
      </c>
      <c r="D13" s="12">
        <f>E13+F13</f>
        <v>5775</v>
      </c>
      <c r="E13" s="12">
        <f t="shared" si="0"/>
        <v>5250</v>
      </c>
      <c r="F13" s="12">
        <f t="shared" si="1"/>
        <v>525</v>
      </c>
      <c r="G13" s="12">
        <f>C13-D13</f>
        <v>169225</v>
      </c>
      <c r="H13" s="33">
        <v>7</v>
      </c>
      <c r="I13" s="34" t="s">
        <v>29</v>
      </c>
      <c r="J13" s="34" t="s">
        <v>34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30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150000</v>
      </c>
      <c r="D15" s="41">
        <f>E15+F15</f>
        <v>4950</v>
      </c>
      <c r="E15" s="41">
        <f t="shared" si="0"/>
        <v>4500</v>
      </c>
      <c r="F15" s="41">
        <f t="shared" si="1"/>
        <v>450</v>
      </c>
      <c r="G15" s="40">
        <f>C15-D15</f>
        <v>145050</v>
      </c>
      <c r="H15" s="42">
        <v>3</v>
      </c>
      <c r="I15" s="43" t="s">
        <v>31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7" customFormat="1" ht="21" customHeight="1">
      <c r="A18" s="54" t="s">
        <v>25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7" customFormat="1" ht="21" customHeight="1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7" customFormat="1" ht="21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opLeftCell="A7" workbookViewId="0">
      <selection activeCell="I13" sqref="I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42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</v>
      </c>
      <c r="B3" s="63" t="s">
        <v>2</v>
      </c>
      <c r="C3" s="63" t="s">
        <v>3</v>
      </c>
      <c r="D3" s="63"/>
      <c r="E3" s="63"/>
      <c r="F3" s="63"/>
      <c r="G3" s="63"/>
      <c r="H3" s="66" t="s">
        <v>4</v>
      </c>
      <c r="I3" s="63" t="s">
        <v>5</v>
      </c>
      <c r="J3" s="63" t="s">
        <v>6</v>
      </c>
      <c r="K3" s="67" t="s">
        <v>7</v>
      </c>
    </row>
    <row r="4" spans="1:12" ht="21" customHeight="1">
      <c r="A4" s="61"/>
      <c r="B4" s="64"/>
      <c r="C4" s="64" t="s">
        <v>8</v>
      </c>
      <c r="D4" s="70" t="s">
        <v>9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</v>
      </c>
      <c r="E5" s="4" t="s">
        <v>12</v>
      </c>
      <c r="F5" s="4" t="s">
        <v>13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SUM(C7+C10+C13+C14+C15)</f>
        <v>1475000</v>
      </c>
      <c r="D6" s="7">
        <f>SUM(D7+D10+D13+D14+D15)</f>
        <v>48675</v>
      </c>
      <c r="E6" s="7">
        <f>SUM(E7+E10+E13+E14+E15)</f>
        <v>44250</v>
      </c>
      <c r="F6" s="7">
        <f>SUM(F7+F10+F13+F14+F15)</f>
        <v>4425</v>
      </c>
      <c r="G6" s="7">
        <f>SUM(G7+G10+G13+G14+G15)</f>
        <v>1426325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5" si="0">C7*3%</f>
        <v>6000</v>
      </c>
      <c r="F7" s="13">
        <f t="shared" ref="F7:F15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43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43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44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44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45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43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46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7" customFormat="1" ht="21" customHeight="1">
      <c r="A18" s="54" t="s">
        <v>25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7" customFormat="1" ht="21" customHeight="1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7" customFormat="1" ht="21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47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</v>
      </c>
      <c r="B3" s="63" t="s">
        <v>2</v>
      </c>
      <c r="C3" s="63" t="s">
        <v>3</v>
      </c>
      <c r="D3" s="63"/>
      <c r="E3" s="63"/>
      <c r="F3" s="63"/>
      <c r="G3" s="63"/>
      <c r="H3" s="66" t="s">
        <v>4</v>
      </c>
      <c r="I3" s="63" t="s">
        <v>5</v>
      </c>
      <c r="J3" s="63" t="s">
        <v>6</v>
      </c>
      <c r="K3" s="67" t="s">
        <v>7</v>
      </c>
    </row>
    <row r="4" spans="1:12" ht="21" customHeight="1">
      <c r="A4" s="61"/>
      <c r="B4" s="64"/>
      <c r="C4" s="64" t="s">
        <v>8</v>
      </c>
      <c r="D4" s="70" t="s">
        <v>9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</v>
      </c>
      <c r="E5" s="4" t="s">
        <v>12</v>
      </c>
      <c r="F5" s="4" t="s">
        <v>13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SUM(C7+C10+C13+C14+C15)</f>
        <v>1575000</v>
      </c>
      <c r="D6" s="7">
        <f>SUM(D7+D10+D13+D14+D15)</f>
        <v>51975</v>
      </c>
      <c r="E6" s="7">
        <f>SUM(E7+E10+E13+E14+E15)</f>
        <v>47250</v>
      </c>
      <c r="F6" s="7">
        <f>SUM(F7+F10+F13+F14+F15)</f>
        <v>4725</v>
      </c>
      <c r="G6" s="7">
        <f>SUM(G7+G10+G13+G14+G15)</f>
        <v>1523025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5" si="0">C7*3%</f>
        <v>7500</v>
      </c>
      <c r="F7" s="13">
        <f t="shared" ref="F7:F15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49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52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250000</v>
      </c>
      <c r="D14" s="13">
        <f>E14+F14</f>
        <v>8250</v>
      </c>
      <c r="E14" s="13">
        <f t="shared" si="0"/>
        <v>7500</v>
      </c>
      <c r="F14" s="13">
        <f t="shared" si="1"/>
        <v>750</v>
      </c>
      <c r="G14" s="12">
        <f>C14-D14</f>
        <v>241750</v>
      </c>
      <c r="H14" s="36">
        <v>5</v>
      </c>
      <c r="I14" s="34" t="s">
        <v>53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54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7" customFormat="1" ht="21" customHeight="1">
      <c r="A18" s="54" t="s">
        <v>25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7" customFormat="1" ht="21" customHeight="1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7" customFormat="1" ht="21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B7" sqref="B7:B17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55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</v>
      </c>
      <c r="B3" s="63" t="s">
        <v>2</v>
      </c>
      <c r="C3" s="63" t="s">
        <v>3</v>
      </c>
      <c r="D3" s="63"/>
      <c r="E3" s="63"/>
      <c r="F3" s="63"/>
      <c r="G3" s="63"/>
      <c r="H3" s="66" t="s">
        <v>4</v>
      </c>
      <c r="I3" s="63" t="s">
        <v>5</v>
      </c>
      <c r="J3" s="63" t="s">
        <v>6</v>
      </c>
      <c r="K3" s="67" t="s">
        <v>7</v>
      </c>
    </row>
    <row r="4" spans="1:12" ht="21" customHeight="1">
      <c r="A4" s="61"/>
      <c r="B4" s="64"/>
      <c r="C4" s="64" t="s">
        <v>8</v>
      </c>
      <c r="D4" s="70" t="s">
        <v>9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</v>
      </c>
      <c r="E5" s="4" t="s">
        <v>12</v>
      </c>
      <c r="F5" s="4" t="s">
        <v>13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SUM(C7+C10+C13+C16+C17)</f>
        <v>1700000</v>
      </c>
      <c r="D6" s="7">
        <f>SUM(D7+D10+D13+D16+D17)</f>
        <v>56100</v>
      </c>
      <c r="E6" s="7">
        <f>SUM(E7+E10+E13+E16+E17)</f>
        <v>51000</v>
      </c>
      <c r="F6" s="7">
        <f>SUM(F7+F10+F13+F16+F17)</f>
        <v>5100</v>
      </c>
      <c r="G6" s="7">
        <f>SUM(G7+G10+G13+G16+G17)</f>
        <v>1643900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350000</v>
      </c>
      <c r="D7" s="13">
        <f>SUM(D8:D9)</f>
        <v>11550</v>
      </c>
      <c r="E7" s="13">
        <f t="shared" ref="E7:E17" si="0">C7*3%</f>
        <v>10500</v>
      </c>
      <c r="F7" s="13">
        <f t="shared" ref="F7:F17" si="1">E7*10%</f>
        <v>1050</v>
      </c>
      <c r="G7" s="12">
        <f>SUM(G8:G9)</f>
        <v>338450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175000</v>
      </c>
      <c r="D8" s="21">
        <f>E8+F8</f>
        <v>5775</v>
      </c>
      <c r="E8" s="21">
        <f t="shared" si="0"/>
        <v>5250</v>
      </c>
      <c r="F8" s="21">
        <f t="shared" si="1"/>
        <v>525</v>
      </c>
      <c r="G8" s="20">
        <f>C8-D8</f>
        <v>169225</v>
      </c>
      <c r="H8" s="22">
        <v>7</v>
      </c>
      <c r="I8" s="23" t="s">
        <v>56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175000</v>
      </c>
      <c r="D9" s="30">
        <f>E9+F9</f>
        <v>5775</v>
      </c>
      <c r="E9" s="30">
        <f t="shared" si="0"/>
        <v>5250</v>
      </c>
      <c r="F9" s="30">
        <f t="shared" si="1"/>
        <v>525</v>
      </c>
      <c r="G9" s="29">
        <f>C9-D9</f>
        <v>169225</v>
      </c>
      <c r="H9" s="22">
        <v>7</v>
      </c>
      <c r="I9" s="23" t="s">
        <v>56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600000</v>
      </c>
      <c r="D10" s="13">
        <f>SUM(D11:D12)</f>
        <v>19800</v>
      </c>
      <c r="E10" s="13">
        <f t="shared" si="0"/>
        <v>18000</v>
      </c>
      <c r="F10" s="13">
        <f t="shared" si="1"/>
        <v>1800</v>
      </c>
      <c r="G10" s="12">
        <f>SUM(G11:G12)</f>
        <v>580200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300000</v>
      </c>
      <c r="D11" s="21">
        <f>E11+F11</f>
        <v>9900</v>
      </c>
      <c r="E11" s="21">
        <f t="shared" si="0"/>
        <v>9000</v>
      </c>
      <c r="F11" s="21">
        <f t="shared" si="1"/>
        <v>900</v>
      </c>
      <c r="G11" s="20">
        <f>C11-D11</f>
        <v>290100</v>
      </c>
      <c r="H11" s="22">
        <v>12</v>
      </c>
      <c r="I11" s="23" t="s">
        <v>57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300000</v>
      </c>
      <c r="D12" s="30">
        <f>E12+F12</f>
        <v>9900</v>
      </c>
      <c r="E12" s="30">
        <f t="shared" si="0"/>
        <v>9000</v>
      </c>
      <c r="F12" s="30">
        <f t="shared" si="1"/>
        <v>900</v>
      </c>
      <c r="G12" s="29">
        <f>C12-D12</f>
        <v>290100</v>
      </c>
      <c r="H12" s="22">
        <v>12</v>
      </c>
      <c r="I12" s="23" t="s">
        <v>57</v>
      </c>
      <c r="J12" s="24"/>
      <c r="K12" s="25"/>
      <c r="L12" s="26"/>
    </row>
    <row r="13" spans="1:12" ht="41.25" customHeight="1">
      <c r="A13" s="51" t="s">
        <v>59</v>
      </c>
      <c r="B13" s="32" t="s">
        <v>50</v>
      </c>
      <c r="C13" s="12">
        <f>SUM(C14:C15)</f>
        <v>300000</v>
      </c>
      <c r="D13" s="12">
        <f>E13+F13</f>
        <v>9900</v>
      </c>
      <c r="E13" s="12">
        <f t="shared" si="0"/>
        <v>9000</v>
      </c>
      <c r="F13" s="12">
        <f t="shared" si="1"/>
        <v>900</v>
      </c>
      <c r="G13" s="12">
        <f>C13-D13</f>
        <v>290100</v>
      </c>
      <c r="H13" s="33"/>
      <c r="I13" s="34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150000</v>
      </c>
      <c r="D14" s="29">
        <f t="shared" ref="D14:D15" si="2">E14+F14</f>
        <v>4950</v>
      </c>
      <c r="E14" s="29">
        <f t="shared" si="0"/>
        <v>4500</v>
      </c>
      <c r="F14" s="29">
        <f t="shared" si="1"/>
        <v>450</v>
      </c>
      <c r="G14" s="29">
        <f t="shared" ref="G14:G15" si="3">C14-D14</f>
        <v>145050</v>
      </c>
      <c r="H14" s="50">
        <v>6</v>
      </c>
      <c r="I14" s="48" t="s">
        <v>58</v>
      </c>
      <c r="J14" s="24"/>
      <c r="K14" s="49"/>
      <c r="L14" s="26"/>
    </row>
    <row r="15" spans="1:12" ht="41.25" customHeight="1">
      <c r="A15" s="52" t="s">
        <v>61</v>
      </c>
      <c r="B15" s="53" t="s">
        <v>50</v>
      </c>
      <c r="C15" s="29">
        <f>H15*25000</f>
        <v>150000</v>
      </c>
      <c r="D15" s="29">
        <f t="shared" si="2"/>
        <v>4950</v>
      </c>
      <c r="E15" s="29">
        <f t="shared" si="0"/>
        <v>4500</v>
      </c>
      <c r="F15" s="29">
        <f t="shared" si="1"/>
        <v>450</v>
      </c>
      <c r="G15" s="29">
        <f t="shared" si="3"/>
        <v>145050</v>
      </c>
      <c r="H15" s="50">
        <v>6</v>
      </c>
      <c r="I15" s="48" t="s">
        <v>58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200000</v>
      </c>
      <c r="D16" s="13">
        <f>E16+F16</f>
        <v>6600</v>
      </c>
      <c r="E16" s="13">
        <f t="shared" si="0"/>
        <v>6000</v>
      </c>
      <c r="F16" s="13">
        <f t="shared" si="1"/>
        <v>600</v>
      </c>
      <c r="G16" s="12">
        <f>C16-D16</f>
        <v>193400</v>
      </c>
      <c r="H16" s="36">
        <v>4</v>
      </c>
      <c r="I16" s="34" t="s">
        <v>62</v>
      </c>
      <c r="J16" s="37" t="s">
        <v>35</v>
      </c>
      <c r="K16" s="35"/>
      <c r="L16" s="26"/>
    </row>
    <row r="17" spans="1:12" ht="38.25" customHeight="1" thickBot="1">
      <c r="A17" s="38" t="s">
        <v>23</v>
      </c>
      <c r="B17" s="39" t="s">
        <v>41</v>
      </c>
      <c r="C17" s="40">
        <f>H17*50000</f>
        <v>250000</v>
      </c>
      <c r="D17" s="41">
        <f>E17+F17</f>
        <v>8250</v>
      </c>
      <c r="E17" s="41">
        <f t="shared" si="0"/>
        <v>7500</v>
      </c>
      <c r="F17" s="41">
        <f t="shared" si="1"/>
        <v>750</v>
      </c>
      <c r="G17" s="40">
        <f>C17-D17</f>
        <v>241750</v>
      </c>
      <c r="H17" s="42">
        <v>5</v>
      </c>
      <c r="I17" s="43" t="s">
        <v>63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54" t="s">
        <v>24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2" s="47" customFormat="1" ht="21" customHeight="1">
      <c r="A20" s="54" t="s">
        <v>25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2" s="47" customFormat="1" ht="21" customHeight="1">
      <c r="A21" s="54" t="s">
        <v>26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2" s="47" customFormat="1" ht="21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</sheetData>
  <mergeCells count="16"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9:K19"/>
    <mergeCell ref="A20:K20"/>
    <mergeCell ref="A21:K21"/>
  </mergeCells>
  <phoneticPr fontId="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E11" sqref="E11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64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65</v>
      </c>
      <c r="K2" s="59"/>
    </row>
    <row r="3" spans="1:12" ht="20.25" customHeight="1">
      <c r="A3" s="60" t="s">
        <v>66</v>
      </c>
      <c r="B3" s="63" t="s">
        <v>67</v>
      </c>
      <c r="C3" s="63" t="s">
        <v>68</v>
      </c>
      <c r="D3" s="63"/>
      <c r="E3" s="63"/>
      <c r="F3" s="63"/>
      <c r="G3" s="63"/>
      <c r="H3" s="66" t="s">
        <v>69</v>
      </c>
      <c r="I3" s="63" t="s">
        <v>70</v>
      </c>
      <c r="J3" s="63" t="s">
        <v>71</v>
      </c>
      <c r="K3" s="67" t="s">
        <v>72</v>
      </c>
    </row>
    <row r="4" spans="1:12" ht="21" customHeight="1">
      <c r="A4" s="61"/>
      <c r="B4" s="64"/>
      <c r="C4" s="64" t="s">
        <v>73</v>
      </c>
      <c r="D4" s="70" t="s">
        <v>74</v>
      </c>
      <c r="E4" s="70"/>
      <c r="F4" s="70"/>
      <c r="G4" s="64" t="s">
        <v>75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76</v>
      </c>
      <c r="E5" s="4" t="s">
        <v>77</v>
      </c>
      <c r="F5" s="4" t="s">
        <v>78</v>
      </c>
      <c r="G5" s="65"/>
      <c r="H5" s="65"/>
      <c r="I5" s="65"/>
      <c r="J5" s="65"/>
      <c r="K5" s="69"/>
    </row>
    <row r="6" spans="1:12" ht="38.25" customHeight="1">
      <c r="A6" s="5" t="s">
        <v>79</v>
      </c>
      <c r="B6" s="6"/>
      <c r="C6" s="7">
        <f>SUM(C7+C10+C13+C16+C17)</f>
        <v>1900000</v>
      </c>
      <c r="D6" s="7">
        <f>SUM(D7+D10+D13+D16+D17)</f>
        <v>62700</v>
      </c>
      <c r="E6" s="7">
        <f>SUM(E7+E10+E13+E16+E17)</f>
        <v>57000</v>
      </c>
      <c r="F6" s="7">
        <f>SUM(F7+F10+F13+F16+F17)</f>
        <v>5700</v>
      </c>
      <c r="G6" s="7">
        <f>SUM(G7+G10+G13+G16+G17)</f>
        <v>1837300</v>
      </c>
      <c r="H6" s="8"/>
      <c r="I6" s="6"/>
      <c r="J6" s="6"/>
      <c r="K6" s="9"/>
    </row>
    <row r="7" spans="1:12" ht="38.25" customHeight="1">
      <c r="A7" s="10" t="s">
        <v>80</v>
      </c>
      <c r="B7" s="11" t="s">
        <v>37</v>
      </c>
      <c r="C7" s="12">
        <f>SUM(C8:C9)</f>
        <v>400000</v>
      </c>
      <c r="D7" s="13">
        <f>SUM(D8:D9)</f>
        <v>13200</v>
      </c>
      <c r="E7" s="13">
        <f t="shared" ref="E7:E17" si="0">C7*3%</f>
        <v>12000</v>
      </c>
      <c r="F7" s="13">
        <f t="shared" ref="F7:F17" si="1">E7*10%</f>
        <v>1200</v>
      </c>
      <c r="G7" s="12">
        <f>SUM(G8:G9)</f>
        <v>386800</v>
      </c>
      <c r="H7" s="14"/>
      <c r="I7" s="15"/>
      <c r="J7" s="16" t="s">
        <v>32</v>
      </c>
      <c r="K7" s="17"/>
    </row>
    <row r="8" spans="1:12" ht="41.25" customHeight="1">
      <c r="A8" s="18" t="s">
        <v>81</v>
      </c>
      <c r="B8" s="19" t="s">
        <v>37</v>
      </c>
      <c r="C8" s="20">
        <f>H8*25000</f>
        <v>200000</v>
      </c>
      <c r="D8" s="21">
        <f>E8+F8</f>
        <v>6600</v>
      </c>
      <c r="E8" s="21">
        <f t="shared" si="0"/>
        <v>6000</v>
      </c>
      <c r="F8" s="21">
        <f t="shared" si="1"/>
        <v>600</v>
      </c>
      <c r="G8" s="20">
        <f>C8-D8</f>
        <v>193400</v>
      </c>
      <c r="H8" s="22">
        <v>8</v>
      </c>
      <c r="I8" s="23" t="s">
        <v>82</v>
      </c>
      <c r="J8" s="24"/>
      <c r="K8" s="25"/>
      <c r="L8" s="26"/>
    </row>
    <row r="9" spans="1:12" ht="41.25" customHeight="1">
      <c r="A9" s="27" t="s">
        <v>83</v>
      </c>
      <c r="B9" s="28" t="s">
        <v>37</v>
      </c>
      <c r="C9" s="29">
        <f>H9*25000</f>
        <v>200000</v>
      </c>
      <c r="D9" s="30">
        <f>E9+F9</f>
        <v>6600</v>
      </c>
      <c r="E9" s="30">
        <f t="shared" si="0"/>
        <v>6000</v>
      </c>
      <c r="F9" s="30">
        <f t="shared" si="1"/>
        <v>600</v>
      </c>
      <c r="G9" s="29">
        <f>C9-D9</f>
        <v>193400</v>
      </c>
      <c r="H9" s="22">
        <v>8</v>
      </c>
      <c r="I9" s="23" t="s">
        <v>82</v>
      </c>
      <c r="J9" s="24"/>
      <c r="K9" s="25"/>
      <c r="L9" s="26"/>
    </row>
    <row r="10" spans="1:12" ht="38.25" customHeight="1">
      <c r="A10" s="10" t="s">
        <v>84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85</v>
      </c>
      <c r="B11" s="19" t="s">
        <v>38</v>
      </c>
      <c r="C11" s="20">
        <f>H11*25000</f>
        <v>325000</v>
      </c>
      <c r="D11" s="21">
        <f t="shared" ref="D11:D17" si="2">E11+F11</f>
        <v>10725</v>
      </c>
      <c r="E11" s="21">
        <f t="shared" si="0"/>
        <v>9750</v>
      </c>
      <c r="F11" s="21">
        <f t="shared" si="1"/>
        <v>975</v>
      </c>
      <c r="G11" s="20">
        <f t="shared" ref="G11:G17" si="3">C11-D11</f>
        <v>314275</v>
      </c>
      <c r="H11" s="22">
        <v>13</v>
      </c>
      <c r="I11" s="23" t="s">
        <v>86</v>
      </c>
      <c r="J11" s="24"/>
      <c r="K11" s="25"/>
      <c r="L11" s="26"/>
    </row>
    <row r="12" spans="1:12" ht="41.25" customHeight="1">
      <c r="A12" s="27" t="s">
        <v>87</v>
      </c>
      <c r="B12" s="28" t="s">
        <v>38</v>
      </c>
      <c r="C12" s="29">
        <f>H12*25000</f>
        <v>325000</v>
      </c>
      <c r="D12" s="30">
        <f t="shared" si="2"/>
        <v>10725</v>
      </c>
      <c r="E12" s="30">
        <f t="shared" si="0"/>
        <v>9750</v>
      </c>
      <c r="F12" s="30">
        <f t="shared" si="1"/>
        <v>975</v>
      </c>
      <c r="G12" s="29">
        <f t="shared" si="3"/>
        <v>314275</v>
      </c>
      <c r="H12" s="22">
        <v>13</v>
      </c>
      <c r="I12" s="23" t="s">
        <v>88</v>
      </c>
      <c r="J12" s="24"/>
      <c r="K12" s="25"/>
      <c r="L12" s="26"/>
    </row>
    <row r="13" spans="1:12" ht="41.25" customHeight="1">
      <c r="A13" s="51" t="s">
        <v>89</v>
      </c>
      <c r="B13" s="32" t="s">
        <v>50</v>
      </c>
      <c r="C13" s="12">
        <f>SUM(C14:C15)</f>
        <v>450000</v>
      </c>
      <c r="D13" s="12">
        <f t="shared" si="2"/>
        <v>14850</v>
      </c>
      <c r="E13" s="12">
        <f t="shared" si="0"/>
        <v>13500</v>
      </c>
      <c r="F13" s="12">
        <f t="shared" si="1"/>
        <v>1350</v>
      </c>
      <c r="G13" s="12">
        <f t="shared" si="3"/>
        <v>435150</v>
      </c>
      <c r="H13" s="50"/>
      <c r="I13" s="34"/>
      <c r="J13" s="34" t="s">
        <v>51</v>
      </c>
      <c r="K13" s="35"/>
      <c r="L13" s="26"/>
    </row>
    <row r="14" spans="1:12" ht="41.25" customHeight="1">
      <c r="A14" s="52" t="s">
        <v>90</v>
      </c>
      <c r="B14" s="53" t="s">
        <v>50</v>
      </c>
      <c r="C14" s="29">
        <f>H14*25000</f>
        <v>225000</v>
      </c>
      <c r="D14" s="29">
        <f t="shared" si="2"/>
        <v>7425</v>
      </c>
      <c r="E14" s="29">
        <f t="shared" si="0"/>
        <v>6750</v>
      </c>
      <c r="F14" s="29">
        <f t="shared" si="1"/>
        <v>675</v>
      </c>
      <c r="G14" s="29">
        <f t="shared" si="3"/>
        <v>217575</v>
      </c>
      <c r="H14" s="50">
        <v>9</v>
      </c>
      <c r="I14" s="48" t="s">
        <v>91</v>
      </c>
      <c r="J14" s="24"/>
      <c r="K14" s="49"/>
      <c r="L14" s="26"/>
    </row>
    <row r="15" spans="1:12" ht="41.25" customHeight="1">
      <c r="A15" s="52" t="s">
        <v>92</v>
      </c>
      <c r="B15" s="53" t="s">
        <v>50</v>
      </c>
      <c r="C15" s="29">
        <f>H15*25000</f>
        <v>225000</v>
      </c>
      <c r="D15" s="29">
        <f t="shared" si="2"/>
        <v>7425</v>
      </c>
      <c r="E15" s="29">
        <f t="shared" si="0"/>
        <v>6750</v>
      </c>
      <c r="F15" s="29">
        <f t="shared" si="1"/>
        <v>675</v>
      </c>
      <c r="G15" s="29">
        <f t="shared" si="3"/>
        <v>217575</v>
      </c>
      <c r="H15" s="50">
        <v>9</v>
      </c>
      <c r="I15" s="48" t="s">
        <v>91</v>
      </c>
      <c r="J15" s="24"/>
      <c r="K15" s="49"/>
      <c r="L15" s="26"/>
    </row>
    <row r="16" spans="1:12" ht="38.25" customHeight="1">
      <c r="A16" s="31" t="s">
        <v>93</v>
      </c>
      <c r="B16" s="32" t="s">
        <v>40</v>
      </c>
      <c r="C16" s="12">
        <f>H16*50000</f>
        <v>200000</v>
      </c>
      <c r="D16" s="13">
        <f t="shared" si="2"/>
        <v>6600</v>
      </c>
      <c r="E16" s="13">
        <f t="shared" si="0"/>
        <v>6000</v>
      </c>
      <c r="F16" s="13">
        <f t="shared" si="1"/>
        <v>600</v>
      </c>
      <c r="G16" s="12">
        <f t="shared" si="3"/>
        <v>193400</v>
      </c>
      <c r="H16" s="36">
        <v>4</v>
      </c>
      <c r="I16" s="34" t="s">
        <v>94</v>
      </c>
      <c r="J16" s="37" t="s">
        <v>35</v>
      </c>
      <c r="K16" s="35"/>
      <c r="L16" s="26"/>
    </row>
    <row r="17" spans="1:12" ht="38.25" customHeight="1" thickBot="1">
      <c r="A17" s="38" t="s">
        <v>95</v>
      </c>
      <c r="B17" s="39" t="s">
        <v>41</v>
      </c>
      <c r="C17" s="40">
        <f>H17*50000</f>
        <v>200000</v>
      </c>
      <c r="D17" s="41">
        <f t="shared" si="2"/>
        <v>6600</v>
      </c>
      <c r="E17" s="41">
        <f t="shared" si="0"/>
        <v>6000</v>
      </c>
      <c r="F17" s="41">
        <f t="shared" si="1"/>
        <v>600</v>
      </c>
      <c r="G17" s="40">
        <f t="shared" si="3"/>
        <v>193400</v>
      </c>
      <c r="H17" s="42">
        <v>4</v>
      </c>
      <c r="I17" s="43" t="s">
        <v>96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54" t="s">
        <v>97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2" s="47" customFormat="1" ht="21" customHeight="1">
      <c r="A20" s="54" t="s">
        <v>98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2" s="47" customFormat="1" ht="21" customHeight="1">
      <c r="A21" s="54" t="s">
        <v>99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2" s="47" customFormat="1" ht="21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</sheetData>
  <mergeCells count="16">
    <mergeCell ref="D4:F4"/>
    <mergeCell ref="G4:G5"/>
    <mergeCell ref="A19:K19"/>
    <mergeCell ref="A20:K20"/>
    <mergeCell ref="A21:K21"/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2월</vt:lpstr>
      <vt:lpstr>3월</vt:lpstr>
      <vt:lpstr>4월</vt:lpstr>
      <vt:lpstr>5월</vt:lpstr>
      <vt:lpstr>6월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2015-01-30T06:10:57Z</cp:lastPrinted>
  <dcterms:created xsi:type="dcterms:W3CDTF">2015-01-30T04:19:07Z</dcterms:created>
  <dcterms:modified xsi:type="dcterms:W3CDTF">2015-08-31T06:52:21Z</dcterms:modified>
</cp:coreProperties>
</file>